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20" windowWidth="12720" windowHeight="12075" activeTab="1"/>
  </bookViews>
  <sheets>
    <sheet name="1.0.1." sheetId="1" r:id="rId1"/>
    <sheet name="3.4." sheetId="2" r:id="rId2"/>
    <sheet name="Лист3" sheetId="3" r:id="rId3"/>
  </sheets>
  <externalReferences>
    <externalReference r:id="rId4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kind_of_diameters2">[1]TEHSHEET!$AU$2:$AU$8</definedName>
    <definedName name="List06_10_DP">'3.4.'!$12:$12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</definedNames>
  <calcPr calcId="145621"/>
</workbook>
</file>

<file path=xl/calcChain.xml><?xml version="1.0" encoding="utf-8"?>
<calcChain xmlns="http://schemas.openxmlformats.org/spreadsheetml/2006/main">
  <c r="AF26" i="2" l="1"/>
  <c r="AN25" i="2"/>
  <c r="AF23" i="2"/>
  <c r="AN22" i="2"/>
  <c r="N19" i="2"/>
  <c r="N18" i="2"/>
  <c r="Q18" i="2" s="1"/>
  <c r="U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N10" i="2"/>
  <c r="N9" i="2"/>
  <c r="M9" i="2"/>
  <c r="N8" i="2"/>
  <c r="M8" i="2"/>
  <c r="N7" i="2"/>
  <c r="M7" i="2"/>
  <c r="L19" i="2"/>
  <c r="AM22" i="2"/>
  <c r="L21" i="2"/>
  <c r="AM25" i="2"/>
  <c r="L20" i="2"/>
  <c r="L22" i="2"/>
</calcChain>
</file>

<file path=xl/sharedStrings.xml><?xml version="1.0" encoding="utf-8"?>
<sst xmlns="http://schemas.openxmlformats.org/spreadsheetml/2006/main" count="97" uniqueCount="72">
  <si>
    <t>10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</si>
  <si>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</si>
  <si>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</si>
  <si>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</si>
  <si>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</si>
  <si>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</si>
  <si>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</si>
  <si>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</si>
  <si>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</si>
  <si>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</si>
  <si>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</si>
  <si>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</si>
  <si>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</si>
  <si>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Наименование регулируемого вида деятельности</t>
  </si>
  <si>
    <t>Подключение (технологическое присоединение) к централизованной системе водоотведения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</si>
  <si>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</si>
  <si>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</si>
  <si>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x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</si>
  <si>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</si>
  <si>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</si>
  <si>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</si>
  <si>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</si>
  <si>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</si>
  <si>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</si>
  <si>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</si>
  <si>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</si>
  <si>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4.1.1.1</t>
  </si>
  <si>
    <t>4.1.1.1.1</t>
  </si>
  <si>
    <t>2.1</t>
  </si>
  <si>
    <t>3.1</t>
  </si>
  <si>
    <t>4.1</t>
  </si>
  <si>
    <t>4.1.1</t>
  </si>
  <si>
    <t>Источник официального опубликования решения</t>
  </si>
  <si>
    <t>NDS</t>
  </si>
  <si>
    <t>woNDS</t>
  </si>
  <si>
    <t>dp</t>
  </si>
  <si>
    <t>Параметр дифференциации тарифа/Заявитель</t>
  </si>
  <si>
    <t>Подключаемая нагрузка канализационной сети, куб. м/сут</t>
  </si>
  <si>
    <t>Диапазон диаметров канализационной сети, мм</t>
  </si>
  <si>
    <t>Протяженность канализационной сети, км</t>
  </si>
  <si>
    <t>Условия прокладки сетей</t>
  </si>
  <si>
    <t>Период действия тарифа</t>
  </si>
  <si>
    <t>Наличие других периодов действия тарифа</t>
  </si>
  <si>
    <t>Добавить период</t>
  </si>
  <si>
    <t>Ставка тарифа за подключаемую нагрузку канализационной сети, тыс. руб./куб. м в сут</t>
  </si>
  <si>
    <t>Ставка тарифа за протяженность канализационной сети диаметром d, тыс. руб./км</t>
  </si>
  <si>
    <t>Период действия</t>
  </si>
  <si>
    <t>С НДС</t>
  </si>
  <si>
    <t>Без НДС</t>
  </si>
  <si>
    <t>Дата начала</t>
  </si>
  <si>
    <t>Дата окончания</t>
  </si>
  <si>
    <t>2</t>
  </si>
  <si>
    <t>Наименование тарифа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</si>
  <si>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</si>
  <si>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нет</t>
  </si>
  <si>
    <t>да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</si>
  <si>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канализационной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</si>
  <si>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подключаемую нагрузку</t>
  </si>
  <si>
    <t>Добавить строку</t>
  </si>
  <si>
    <t>от 151 мм до 200 мм включительно</t>
  </si>
  <si>
    <t>Добавить условия прокладки сетей</t>
  </si>
  <si>
    <t>О</t>
  </si>
  <si>
    <t>Добавить диапазон диаметров канализационной сети</t>
  </si>
  <si>
    <t>Сургут</t>
  </si>
  <si>
    <t>Сургут (71876000)</t>
  </si>
  <si>
    <r>
      <t>Форма 3.4 Информация о величинах тарифов на подключение к централизованной системе водоотведения</t>
    </r>
    <r>
      <rPr>
        <vertAlign val="superscript"/>
        <sz val="10"/>
        <rFont val="Tahoma"/>
        <family val="2"/>
        <charset val="204"/>
      </rPr>
      <t>1</t>
    </r>
  </si>
  <si>
    <t>Тариф на подключение (технологическое присоединение) к централизованной системе водоотведения</t>
  </si>
  <si>
    <t>от 101 мм до 150 мм включительно</t>
  </si>
  <si>
    <t>способ прокладки: открытый;
материал труб: полиэтилен</t>
  </si>
  <si>
    <t>01.01.2022</t>
  </si>
  <si>
    <t>31.12.2022</t>
  </si>
  <si>
    <r>
      <rPr>
        <vertAlign val="superscript"/>
        <sz val="9"/>
        <color indexed="11"/>
        <rFont val="Tahoma"/>
        <family val="2"/>
        <charset val="204"/>
      </rPr>
      <t>1</t>
    </r>
    <r>
      <rPr>
        <sz val="11"/>
        <color theme="1"/>
        <rFont val="Calibri"/>
        <family val="2"/>
        <charset val="204"/>
        <scheme val="minor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</si>
</sst>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sz val="9"/>
      <color indexed="23"/>
      <name val="Wingdings 2"/>
      <family val="1"/>
      <charset val="2"/>
    </font>
    <font>
      <b/>
      <u/>
      <sz val="11"/>
      <color indexed="12"/>
      <name val="Arial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Webdings2"/>
      <charset val="204"/>
    </font>
    <font>
      <sz val="1"/>
      <color theme="0" tint="-4.9989318521683403E-2"/>
      <name val="Tahoma"/>
      <family val="2"/>
      <charset val="204"/>
    </font>
    <font>
      <sz val="15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vertAlign val="superscript"/>
      <sz val="10"/>
      <name val="Tahoma"/>
      <family val="2"/>
      <charset val="204"/>
    </font>
    <font>
      <vertAlign val="superscript"/>
      <sz val="9"/>
      <color indexed="11"/>
      <name val="Tahoma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4" applyBorder="0">
      <alignment horizontal="center" vertical="center" wrapText="1"/>
    </xf>
    <xf numFmtId="49" fontId="12" fillId="0" borderId="0" applyBorder="0">
      <alignment vertical="top"/>
    </xf>
    <xf numFmtId="0" fontId="13" fillId="0" borderId="0"/>
    <xf numFmtId="166" fontId="13" fillId="0" borderId="0"/>
    <xf numFmtId="0" fontId="30" fillId="0" borderId="0"/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38" fontId="25" fillId="0" borderId="0">
      <alignment vertical="top"/>
    </xf>
    <xf numFmtId="0" fontId="7" fillId="0" borderId="5" applyNumberFormat="0" applyAlignment="0">
      <protection locked="0"/>
    </xf>
    <xf numFmtId="164" fontId="14" fillId="0" borderId="0" applyFont="0" applyFill="0" applyBorder="0" applyAlignment="0" applyProtection="0"/>
    <xf numFmtId="167" fontId="5" fillId="4" borderId="0">
      <protection locked="0"/>
    </xf>
    <xf numFmtId="0" fontId="20" fillId="0" borderId="0" applyFill="0" applyBorder="0" applyProtection="0">
      <alignment vertical="center"/>
    </xf>
    <xf numFmtId="165" fontId="5" fillId="4" borderId="0">
      <protection locked="0"/>
    </xf>
    <xf numFmtId="168" fontId="5" fillId="4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7" fillId="5" borderId="5" applyNumberFormat="0" applyAlignment="0"/>
    <xf numFmtId="0" fontId="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5" fillId="0" borderId="0"/>
    <xf numFmtId="0" fontId="20" fillId="0" borderId="0" applyFill="0" applyBorder="0" applyProtection="0">
      <alignment vertical="center"/>
    </xf>
    <xf numFmtId="0" fontId="20" fillId="0" borderId="0" applyFill="0" applyBorder="0" applyProtection="0">
      <alignment vertical="center"/>
    </xf>
    <xf numFmtId="49" fontId="29" fillId="6" borderId="6" applyNumberFormat="0">
      <alignment horizontal="center" vertical="center"/>
    </xf>
    <xf numFmtId="0" fontId="19" fillId="7" borderId="5" applyNumberFormat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3" fillId="0" borderId="0" applyBorder="0">
      <alignment horizontal="center" vertical="center" wrapText="1"/>
    </xf>
    <xf numFmtId="4" fontId="5" fillId="4" borderId="7" applyBorder="0">
      <alignment horizontal="right"/>
    </xf>
    <xf numFmtId="49" fontId="5" fillId="0" borderId="0" applyBorder="0">
      <alignment vertical="top"/>
    </xf>
    <xf numFmtId="0" fontId="1" fillId="0" borderId="0"/>
    <xf numFmtId="0" fontId="6" fillId="0" borderId="0"/>
    <xf numFmtId="0" fontId="1" fillId="0" borderId="0"/>
    <xf numFmtId="0" fontId="36" fillId="0" borderId="0"/>
    <xf numFmtId="0" fontId="2" fillId="0" borderId="0"/>
    <xf numFmtId="0" fontId="2" fillId="0" borderId="0"/>
    <xf numFmtId="0" fontId="12" fillId="8" borderId="0" applyNumberFormat="0" applyBorder="0" applyAlignment="0">
      <alignment horizontal="left" vertical="center"/>
    </xf>
    <xf numFmtId="0" fontId="6" fillId="0" borderId="0"/>
    <xf numFmtId="49" fontId="12" fillId="0" borderId="0" applyBorder="0">
      <alignment vertical="top"/>
    </xf>
    <xf numFmtId="49" fontId="5" fillId="0" borderId="0" applyBorder="0">
      <alignment vertical="top"/>
    </xf>
    <xf numFmtId="49" fontId="12" fillId="0" borderId="0" applyBorder="0">
      <alignment vertical="top"/>
    </xf>
    <xf numFmtId="49" fontId="5" fillId="8" borderId="0" applyBorder="0">
      <alignment vertical="top"/>
    </xf>
    <xf numFmtId="49" fontId="27" fillId="2" borderId="0" applyBorder="0">
      <alignment vertical="top"/>
    </xf>
    <xf numFmtId="49" fontId="12" fillId="0" borderId="0" applyBorder="0">
      <alignment vertical="top"/>
    </xf>
    <xf numFmtId="0" fontId="5" fillId="0" borderId="0">
      <alignment horizontal="lef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3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7" fillId="16" borderId="25" applyNumberFormat="0" applyAlignment="0" applyProtection="0"/>
    <xf numFmtId="0" fontId="48" fillId="16" borderId="24" applyNumberFormat="0" applyAlignment="0" applyProtection="0"/>
    <xf numFmtId="0" fontId="49" fillId="0" borderId="26" applyNumberFormat="0" applyFill="0" applyAlignment="0" applyProtection="0"/>
    <xf numFmtId="0" fontId="50" fillId="17" borderId="27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9" applyNumberFormat="0" applyFill="0" applyAlignment="0" applyProtection="0"/>
    <xf numFmtId="0" fontId="5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4" fillId="42" borderId="0" applyNumberFormat="0" applyBorder="0" applyAlignment="0" applyProtection="0"/>
    <xf numFmtId="0" fontId="12" fillId="18" borderId="28" applyNumberFormat="0" applyFont="0" applyAlignment="0" applyProtection="0"/>
  </cellStyleXfs>
  <cellXfs count="157">
    <xf numFmtId="0" fontId="0" fillId="0" borderId="0" xfId="0"/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0" fillId="0" borderId="0" xfId="1" applyNumberFormat="1" applyFont="1" applyFill="1" applyAlignment="1" applyProtection="1">
      <alignment vertical="center"/>
    </xf>
    <xf numFmtId="49" fontId="0" fillId="0" borderId="0" xfId="1" applyNumberFormat="1" applyFont="1" applyFill="1" applyAlignment="1" applyProtection="1">
      <alignment vertical="center" wrapText="1"/>
    </xf>
    <xf numFmtId="49" fontId="0" fillId="0" borderId="0" xfId="1" applyNumberFormat="1" applyFont="1" applyFill="1" applyAlignment="1" applyProtection="1">
      <alignment horizontal="left" vertical="top"/>
    </xf>
    <xf numFmtId="0" fontId="31" fillId="12" borderId="8" xfId="0" applyFont="1" applyFill="1" applyBorder="1" applyAlignment="1" applyProtection="1">
      <alignment horizontal="left" vertical="center" indent="3"/>
    </xf>
    <xf numFmtId="0" fontId="4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1" fillId="12" borderId="1" xfId="0" applyFont="1" applyFill="1" applyBorder="1" applyAlignment="1" applyProtection="1">
      <alignment horizontal="left" vertical="center" indent="4"/>
    </xf>
    <xf numFmtId="0" fontId="31" fillId="12" borderId="8" xfId="0" applyFont="1" applyFill="1" applyBorder="1" applyAlignment="1" applyProtection="1">
      <alignment horizontal="left" vertical="center" indent="4"/>
    </xf>
    <xf numFmtId="0" fontId="31" fillId="12" borderId="3" xfId="0" applyFont="1" applyFill="1" applyBorder="1" applyAlignment="1" applyProtection="1">
      <alignment horizontal="left" vertical="center" indent="4"/>
    </xf>
    <xf numFmtId="0" fontId="3" fillId="0" borderId="0" xfId="0" applyFont="1" applyFill="1" applyAlignment="1" applyProtection="1">
      <alignment vertical="top"/>
    </xf>
    <xf numFmtId="0" fontId="31" fillId="12" borderId="8" xfId="0" applyFont="1" applyFill="1" applyBorder="1" applyAlignment="1" applyProtection="1">
      <alignment vertical="center"/>
    </xf>
    <xf numFmtId="0" fontId="31" fillId="12" borderId="8" xfId="0" applyFont="1" applyFill="1" applyBorder="1" applyAlignment="1" applyProtection="1">
      <alignment vertical="center" wrapText="1"/>
    </xf>
    <xf numFmtId="0" fontId="31" fillId="12" borderId="3" xfId="0" applyFont="1" applyFill="1" applyBorder="1" applyAlignment="1" applyProtection="1">
      <alignment vertical="center" wrapText="1"/>
    </xf>
    <xf numFmtId="49" fontId="0" fillId="12" borderId="8" xfId="4" applyNumberFormat="1" applyFont="1" applyFill="1" applyBorder="1" applyAlignment="1" applyProtection="1">
      <alignment horizontal="center" vertical="center" wrapText="1"/>
    </xf>
    <xf numFmtId="0" fontId="31" fillId="12" borderId="8" xfId="0" applyFont="1" applyFill="1" applyBorder="1" applyAlignment="1" applyProtection="1">
      <alignment horizontal="left" vertical="center" indent="1"/>
    </xf>
    <xf numFmtId="0" fontId="31" fillId="12" borderId="3" xfId="0" applyFont="1" applyFill="1" applyBorder="1" applyAlignment="1" applyProtection="1">
      <alignment horizontal="left" vertical="center" indent="1"/>
    </xf>
    <xf numFmtId="4" fontId="38" fillId="12" borderId="1" xfId="0" applyNumberFormat="1" applyFont="1" applyFill="1" applyBorder="1" applyAlignment="1" applyProtection="1">
      <alignment horizontal="right"/>
    </xf>
    <xf numFmtId="4" fontId="38" fillId="12" borderId="8" xfId="0" applyNumberFormat="1" applyFont="1" applyFill="1" applyBorder="1" applyAlignment="1" applyProtection="1">
      <alignment horizontal="right"/>
    </xf>
    <xf numFmtId="4" fontId="0" fillId="12" borderId="8" xfId="0" applyNumberFormat="1" applyFill="1" applyBorder="1" applyAlignment="1" applyProtection="1">
      <alignment horizontal="right" vertical="center"/>
    </xf>
    <xf numFmtId="0" fontId="31" fillId="12" borderId="8" xfId="0" applyFont="1" applyFill="1" applyBorder="1" applyAlignment="1" applyProtection="1">
      <alignment horizontal="left" vertical="center"/>
    </xf>
    <xf numFmtId="0" fontId="31" fillId="12" borderId="3" xfId="0" applyFont="1" applyFill="1" applyBorder="1" applyAlignment="1" applyProtection="1">
      <alignment horizontal="left" vertical="center"/>
    </xf>
    <xf numFmtId="165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165" fontId="5" fillId="4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0" fillId="2" borderId="2" xfId="58" applyFont="1" applyFill="1" applyBorder="1" applyAlignment="1" applyProtection="1">
      <alignment horizontal="right" vertical="center" wrapText="1" inden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46" applyNumberFormat="1" applyFont="1" applyFill="1" applyBorder="1" applyAlignment="1" applyProtection="1">
      <alignment horizontal="center" vertical="center" wrapText="1"/>
    </xf>
    <xf numFmtId="0" fontId="0" fillId="11" borderId="2" xfId="3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26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5" fillId="0" borderId="0" xfId="1" applyNumberFormat="1" applyFont="1" applyFill="1" applyAlignment="1" applyProtection="1">
      <alignment vertical="center" wrapText="1"/>
    </xf>
    <xf numFmtId="0" fontId="17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1"/>
    </xf>
    <xf numFmtId="0" fontId="5" fillId="2" borderId="2" xfId="1" applyNumberFormat="1" applyFont="1" applyFill="1" applyBorder="1" applyAlignment="1" applyProtection="1">
      <alignment horizontal="left" vertical="center" wrapText="1" indent="2"/>
    </xf>
    <xf numFmtId="49" fontId="5" fillId="12" borderId="1" xfId="4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 indent="4"/>
    </xf>
    <xf numFmtId="49" fontId="5" fillId="12" borderId="8" xfId="4" applyNumberFormat="1" applyFont="1" applyFill="1" applyBorder="1" applyAlignment="1" applyProtection="1">
      <alignment horizontal="center" vertical="center" wrapText="1"/>
    </xf>
    <xf numFmtId="0" fontId="5" fillId="0" borderId="2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1" applyFont="1" applyFill="1" applyAlignment="1" applyProtection="1">
      <alignment horizontal="right" vertical="top" wrapText="1"/>
    </xf>
    <xf numFmtId="0" fontId="37" fillId="2" borderId="0" xfId="1" applyFont="1" applyFill="1" applyBorder="1" applyAlignment="1" applyProtection="1">
      <alignment vertical="center" wrapText="1"/>
    </xf>
    <xf numFmtId="49" fontId="5" fillId="12" borderId="8" xfId="1" applyNumberFormat="1" applyFont="1" applyFill="1" applyBorder="1" applyAlignment="1" applyProtection="1">
      <alignment horizontal="left" vertical="center" wrapText="1" indent="4"/>
    </xf>
    <xf numFmtId="0" fontId="5" fillId="2" borderId="2" xfId="1" applyFont="1" applyFill="1" applyBorder="1" applyAlignment="1" applyProtection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5" fillId="10" borderId="2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 wrapText="1"/>
    </xf>
    <xf numFmtId="49" fontId="3" fillId="0" borderId="0" xfId="1" applyNumberFormat="1" applyFont="1" applyFill="1" applyAlignment="1" applyProtection="1">
      <alignment vertical="center"/>
    </xf>
    <xf numFmtId="49" fontId="5" fillId="12" borderId="3" xfId="1" applyNumberFormat="1" applyFont="1" applyFill="1" applyBorder="1" applyAlignment="1" applyProtection="1">
      <alignment vertical="center" wrapText="1"/>
    </xf>
    <xf numFmtId="49" fontId="5" fillId="9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33" fillId="0" borderId="0" xfId="3" applyFont="1" applyFill="1" applyBorder="1" applyAlignment="1" applyProtection="1">
      <alignment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49" fontId="10" fillId="2" borderId="0" xfId="5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 indent="2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 indent="3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5" fillId="0" borderId="2" xfId="3" applyFont="1" applyFill="1" applyBorder="1" applyAlignment="1" applyProtection="1">
      <alignment horizontal="left" vertical="center" wrapText="1" indent="1"/>
    </xf>
    <xf numFmtId="0" fontId="5" fillId="0" borderId="0" xfId="3" applyFont="1" applyFill="1" applyBorder="1" applyAlignment="1" applyProtection="1">
      <alignment horizontal="left" vertical="center" wrapText="1" indent="2"/>
    </xf>
    <xf numFmtId="0" fontId="5" fillId="0" borderId="0" xfId="4" applyNumberFormat="1" applyFont="1" applyFill="1" applyBorder="1" applyAlignment="1" applyProtection="1">
      <alignment horizontal="left" vertical="center" wrapText="1"/>
    </xf>
    <xf numFmtId="0" fontId="5" fillId="0" borderId="2" xfId="3" applyFont="1" applyFill="1" applyBorder="1" applyAlignment="1" applyProtection="1">
      <alignment horizontal="left" vertical="center" wrapText="1" indent="4"/>
    </xf>
    <xf numFmtId="49" fontId="5" fillId="9" borderId="2" xfId="4" applyNumberFormat="1" applyFont="1" applyFill="1" applyBorder="1" applyAlignment="1" applyProtection="1">
      <alignment horizontal="center" vertical="center" wrapText="1"/>
      <protection locked="0"/>
    </xf>
    <xf numFmtId="49" fontId="24" fillId="2" borderId="8" xfId="5" applyNumberFormat="1" applyFont="1" applyFill="1" applyBorder="1" applyAlignment="1" applyProtection="1">
      <alignment horizontal="center" vertical="center" wrapText="1"/>
    </xf>
    <xf numFmtId="0" fontId="24" fillId="2" borderId="8" xfId="5" applyNumberFormat="1" applyFont="1" applyFill="1" applyBorder="1" applyAlignment="1" applyProtection="1">
      <alignment horizontal="center" vertical="center" wrapText="1"/>
    </xf>
    <xf numFmtId="0" fontId="24" fillId="2" borderId="8" xfId="5" applyNumberFormat="1" applyFont="1" applyFill="1" applyBorder="1" applyAlignment="1" applyProtection="1">
      <alignment vertical="center" wrapText="1"/>
    </xf>
    <xf numFmtId="0" fontId="3" fillId="2" borderId="8" xfId="5" applyNumberFormat="1" applyFont="1" applyFill="1" applyBorder="1" applyAlignment="1" applyProtection="1">
      <alignment vertical="center" wrapText="1"/>
    </xf>
    <xf numFmtId="0" fontId="5" fillId="0" borderId="8" xfId="1" applyFont="1" applyFill="1" applyBorder="1" applyAlignment="1" applyProtection="1">
      <alignment vertical="center" wrapText="1"/>
    </xf>
    <xf numFmtId="0" fontId="5" fillId="0" borderId="18" xfId="1" applyNumberFormat="1" applyFont="1" applyFill="1" applyBorder="1" applyAlignment="1" applyProtection="1">
      <alignment horizontal="left" vertical="top" wrapText="1"/>
    </xf>
    <xf numFmtId="0" fontId="8" fillId="0" borderId="0" xfId="1" applyFont="1" applyFill="1" applyAlignment="1" applyProtection="1">
      <alignment vertical="center" wrapText="1"/>
    </xf>
    <xf numFmtId="49" fontId="39" fillId="0" borderId="0" xfId="1" applyNumberFormat="1" applyFont="1" applyFill="1" applyBorder="1" applyAlignment="1" applyProtection="1">
      <alignment vertical="center" wrapText="1"/>
    </xf>
    <xf numFmtId="14" fontId="5" fillId="3" borderId="2" xfId="4" applyNumberFormat="1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top" wrapText="1"/>
    </xf>
    <xf numFmtId="0" fontId="32" fillId="2" borderId="0" xfId="1" applyFont="1" applyFill="1" applyBorder="1" applyAlignment="1" applyProtection="1">
      <alignment horizontal="center" vertical="top" wrapText="1"/>
    </xf>
    <xf numFmtId="0" fontId="24" fillId="2" borderId="8" xfId="5" applyNumberFormat="1" applyFont="1" applyFill="1" applyBorder="1" applyAlignment="1" applyProtection="1">
      <alignment horizontal="center" vertical="center" wrapText="1"/>
    </xf>
    <xf numFmtId="4" fontId="5" fillId="9" borderId="2" xfId="1" applyNumberFormat="1" applyFont="1" applyFill="1" applyBorder="1" applyAlignment="1" applyProtection="1">
      <alignment horizontal="right" vertical="center" wrapText="1"/>
      <protection locked="0"/>
    </xf>
    <xf numFmtId="0" fontId="32" fillId="0" borderId="2" xfId="1" applyFont="1" applyFill="1" applyBorder="1" applyAlignment="1" applyProtection="1">
      <alignment horizontal="center" vertical="center" wrapText="1"/>
    </xf>
    <xf numFmtId="0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19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18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5" fillId="3" borderId="2" xfId="1" applyNumberFormat="1" applyFont="1" applyFill="1" applyBorder="1" applyAlignment="1" applyProtection="1">
      <alignment horizontal="left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7" fillId="0" borderId="8" xfId="2" applyFont="1" applyBorder="1" applyAlignment="1">
      <alignment horizontal="left" vertical="center" wrapText="1" indent="1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31" fillId="12" borderId="2" xfId="0" applyFont="1" applyFill="1" applyBorder="1" applyAlignment="1" applyProtection="1">
      <alignment horizontal="center" vertical="center" textRotation="90" wrapText="1"/>
    </xf>
    <xf numFmtId="0" fontId="0" fillId="2" borderId="2" xfId="46" applyNumberFormat="1" applyFont="1" applyFill="1" applyBorder="1" applyAlignment="1" applyProtection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49" fontId="5" fillId="10" borderId="20" xfId="4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4" fontId="5" fillId="0" borderId="9" xfId="1" applyNumberFormat="1" applyFont="1" applyFill="1" applyBorder="1" applyAlignment="1" applyProtection="1">
      <alignment horizontal="right" vertical="center" wrapText="1"/>
    </xf>
    <xf numFmtId="4" fontId="5" fillId="0" borderId="18" xfId="1" applyNumberFormat="1" applyFont="1" applyFill="1" applyBorder="1" applyAlignment="1" applyProtection="1">
      <alignment horizontal="right" vertical="center" wrapText="1"/>
    </xf>
    <xf numFmtId="0" fontId="5" fillId="11" borderId="2" xfId="3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2" xfId="3" applyNumberFormat="1" applyFont="1" applyFill="1" applyBorder="1" applyAlignment="1" applyProtection="1">
      <alignment horizontal="left" vertical="center" wrapText="1"/>
    </xf>
    <xf numFmtId="0" fontId="0" fillId="11" borderId="2" xfId="3" applyFont="1" applyFill="1" applyBorder="1" applyAlignment="1" applyProtection="1">
      <alignment horizontal="center" vertical="center" wrapText="1"/>
    </xf>
    <xf numFmtId="0" fontId="5" fillId="2" borderId="18" xfId="1" applyNumberFormat="1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0" fontId="26" fillId="0" borderId="9" xfId="1" applyFont="1" applyFill="1" applyBorder="1" applyAlignment="1" applyProtection="1">
      <alignment horizontal="center" vertical="center" wrapText="1"/>
    </xf>
    <xf numFmtId="0" fontId="26" fillId="0" borderId="19" xfId="1" applyFont="1" applyFill="1" applyBorder="1" applyAlignment="1" applyProtection="1">
      <alignment horizontal="center" vertical="center" wrapText="1"/>
    </xf>
    <xf numFmtId="0" fontId="26" fillId="0" borderId="18" xfId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right" vertical="center" wrapText="1"/>
    </xf>
    <xf numFmtId="49" fontId="5" fillId="4" borderId="18" xfId="0" applyNumberFormat="1" applyFont="1" applyFill="1" applyBorder="1" applyAlignment="1" applyProtection="1">
      <alignment horizontal="left" vertical="center" wrapText="1" indent="3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 indent="3"/>
      <protection locked="0"/>
    </xf>
    <xf numFmtId="0" fontId="33" fillId="0" borderId="0" xfId="3" applyFont="1" applyFill="1" applyBorder="1" applyAlignment="1" applyProtection="1">
      <alignment horizontal="center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NumberFormat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13" xfId="1" applyFont="1" applyFill="1" applyBorder="1" applyAlignment="1" applyProtection="1">
      <alignment horizontal="center" vertical="center" wrapText="1"/>
    </xf>
    <xf numFmtId="0" fontId="5" fillId="2" borderId="17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</cellXfs>
  <cellStyles count="104">
    <cellStyle name=" 1" xfId="7"/>
    <cellStyle name=" 1 2" xfId="8"/>
    <cellStyle name=" 1_Stage1" xfId="9"/>
    <cellStyle name="_Model_RAB Мой_PR.PROG.WARM.NOTCOMBI.2012.2.16_v1.4(04.04.11) " xfId="10"/>
    <cellStyle name="_Model_RAB Мой_Книга2_PR.PROG.WARM.NOTCOMBI.2012.2.16_v1.4(04.04.11) " xfId="11"/>
    <cellStyle name="_Model_RAB_MRSK_svod_PR.PROG.WARM.NOTCOMBI.2012.2.16_v1.4(04.04.11) " xfId="12"/>
    <cellStyle name="_Model_RAB_MRSK_svod_Книга2_PR.PROG.WARM.NOTCOMBI.2012.2.16_v1.4(04.04.11) " xfId="13"/>
    <cellStyle name="_МОДЕЛЬ_1 (2)_PR.PROG.WARM.NOTCOMBI.2012.2.16_v1.4(04.04.11) " xfId="14"/>
    <cellStyle name="_МОДЕЛЬ_1 (2)_Книга2_PR.PROG.WARM.NOTCOMBI.2012.2.16_v1.4(04.04.11) " xfId="15"/>
    <cellStyle name="_пр 5 тариф RAB_PR.PROG.WARM.NOTCOMBI.2012.2.16_v1.4(04.04.11) " xfId="16"/>
    <cellStyle name="_пр 5 тариф RAB_Книга2_PR.PROG.WARM.NOTCOMBI.2012.2.16_v1.4(04.04.11) " xfId="17"/>
    <cellStyle name="_Расчет RAB_22072008_PR.PROG.WARM.NOTCOMBI.2012.2.16_v1.4(04.04.11) " xfId="18"/>
    <cellStyle name="_Расчет RAB_22072008_Книга2_PR.PROG.WARM.NOTCOMBI.2012.2.16_v1.4(04.04.11) " xfId="19"/>
    <cellStyle name="_Расчет RAB_Лен и МОЭСК_с 2010 года_14.04.2009_со сглаж_version 3.0_без ФСК_PR.PROG.WARM.NOTCOMBI.2012.2.16_v1.4(04.04.11) " xfId="20"/>
    <cellStyle name="_Расчет RAB_Лен и МОЭСК_с 2010 года_14.04.2009_со сглаж_version 3.0_без ФСК_Книга2_PR.PROG.WARM.NOTCOMBI.2012.2.16_v1.4(04.04.11) " xfId="21"/>
    <cellStyle name="20% - Акцент1" xfId="80" builtinId="30" hidden="1"/>
    <cellStyle name="20% - Акцент2" xfId="84" builtinId="34" hidden="1"/>
    <cellStyle name="20% - Акцент3" xfId="88" builtinId="38" hidden="1"/>
    <cellStyle name="20% - Акцент4" xfId="92" builtinId="42" hidden="1"/>
    <cellStyle name="20% - Акцент5" xfId="96" builtinId="46" hidden="1"/>
    <cellStyle name="20% - Акцент6" xfId="100" builtinId="50" hidden="1"/>
    <cellStyle name="40% - Акцент1" xfId="81" builtinId="31" hidden="1"/>
    <cellStyle name="40% - Акцент2" xfId="85" builtinId="35" hidden="1"/>
    <cellStyle name="40% - Акцент3" xfId="89" builtinId="39" hidden="1"/>
    <cellStyle name="40% - Акцент4" xfId="93" builtinId="43" hidden="1"/>
    <cellStyle name="40% - Акцент5" xfId="97" builtinId="47" hidden="1"/>
    <cellStyle name="40% - Акцент6" xfId="101" builtinId="51" hidden="1"/>
    <cellStyle name="60% - Акцент1" xfId="82" builtinId="32" hidden="1"/>
    <cellStyle name="60% - Акцент2" xfId="86" builtinId="36" hidden="1"/>
    <cellStyle name="60% - Акцент3" xfId="90" builtinId="40" hidden="1"/>
    <cellStyle name="60% - Акцент4" xfId="94" builtinId="44" hidden="1"/>
    <cellStyle name="60% - Акцент5" xfId="98" builtinId="48" hidden="1"/>
    <cellStyle name="60% - Акцент6" xfId="102" builtinId="52" hidden="1"/>
    <cellStyle name="Cells 2" xfId="22"/>
    <cellStyle name="Currency [0]" xfId="23"/>
    <cellStyle name="currency1" xfId="24"/>
    <cellStyle name="Currency2" xfId="25"/>
    <cellStyle name="currency3" xfId="26"/>
    <cellStyle name="currency4" xfId="27"/>
    <cellStyle name="Followed Hyperlink" xfId="28"/>
    <cellStyle name="Header 3" xfId="29"/>
    <cellStyle name="Hyperlink" xfId="30"/>
    <cellStyle name="normal" xfId="31"/>
    <cellStyle name="Normal1" xfId="32"/>
    <cellStyle name="Normal2" xfId="33"/>
    <cellStyle name="Percent1" xfId="34"/>
    <cellStyle name="Title 4" xfId="35"/>
    <cellStyle name="Акцент1" xfId="79" builtinId="29" hidden="1"/>
    <cellStyle name="Акцент2" xfId="83" builtinId="33" hidden="1"/>
    <cellStyle name="Акцент3" xfId="87" builtinId="37" hidden="1"/>
    <cellStyle name="Акцент4" xfId="91" builtinId="41" hidden="1"/>
    <cellStyle name="Акцент5" xfId="95" builtinId="45" hidden="1"/>
    <cellStyle name="Акцент6" xfId="99" builtinId="49" hidden="1"/>
    <cellStyle name="Ввод  2" xfId="36"/>
    <cellStyle name="Вывод" xfId="72" builtinId="21" hidden="1"/>
    <cellStyle name="Вычисление" xfId="73" builtinId="22" hidden="1"/>
    <cellStyle name="Гиперссылка" xfId="37" builtinId="8" customBuiltin="1"/>
    <cellStyle name="Гиперссылка 2" xfId="38"/>
    <cellStyle name="Гиперссылка 2 2" xfId="39"/>
    <cellStyle name="Гиперссылка 4" xfId="40"/>
    <cellStyle name="Заголовок" xfId="41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5"/>
    <cellStyle name="Значение" xfId="42"/>
    <cellStyle name="Итог" xfId="78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/>
    <cellStyle name="Обычный 10" xfId="43"/>
    <cellStyle name="Обычный 12" xfId="44"/>
    <cellStyle name="Обычный 12 2" xfId="45"/>
    <cellStyle name="Обычный 12 3" xfId="59"/>
    <cellStyle name="Обычный 14" xfId="46"/>
    <cellStyle name="Обычный 14 2" xfId="61"/>
    <cellStyle name="Обычный 14 3" xfId="62"/>
    <cellStyle name="Обычный 14 4" xfId="63"/>
    <cellStyle name="Обычный 14 5" xfId="60"/>
    <cellStyle name="Обычный 15" xfId="47"/>
    <cellStyle name="Обычный 2" xfId="48"/>
    <cellStyle name="Обычный 2 10 2" xfId="49"/>
    <cellStyle name="Обычный 2 2" xfId="50"/>
    <cellStyle name="Обычный 2 3" xfId="51"/>
    <cellStyle name="Обычный 2 4" xfId="52"/>
    <cellStyle name="Обычный 3" xfId="53"/>
    <cellStyle name="Обычный 3 2" xfId="54"/>
    <cellStyle name="Обычный 3 3" xfId="55"/>
    <cellStyle name="Обычный 4" xfId="56"/>
    <cellStyle name="Обычный 5" xfId="57"/>
    <cellStyle name="Обычный 6" xfId="6"/>
    <cellStyle name="Обычный_JKH.OPEN.INFO.HVS(v3.5)_цены161210" xfId="3"/>
    <cellStyle name="Обычный_SIMPLE_1_massive2" xfId="58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  <cellStyle name="Плохой" xfId="70" builtinId="27" hidden="1"/>
    <cellStyle name="Пояснение" xfId="77" builtinId="53" hidden="1"/>
    <cellStyle name="Примечание 2" xfId="103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38100</xdr:colOff>
      <xdr:row>24</xdr:row>
      <xdr:rowOff>0</xdr:rowOff>
    </xdr:from>
    <xdr:to>
      <xdr:col>36</xdr:col>
      <xdr:colOff>228600</xdr:colOff>
      <xdr:row>24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8354675" y="49053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VO(v1.0.2)%20&#1087;&#1086;&#1076;&#1082;&#1083;&#1102;&#1095;&#1077;&#1085;&#1080;&#1077;%20&#1074;&#1086;&#1076;&#1086;&#1086;&#1090;&#1074;&#1077;&#1076;&#1077;&#1085;&#1080;&#11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 refreshError="1"/>
      <sheetData sheetId="1" refreshError="1"/>
      <sheetData sheetId="2" refreshError="1"/>
      <sheetData sheetId="3">
        <row r="18">
          <cell r="F18" t="str">
            <v>Региональная служба по тарифам Ханты-Мансийского автономного округа-Югры</v>
          </cell>
        </row>
        <row r="19">
          <cell r="F19" t="str">
            <v>09.12.2021</v>
          </cell>
        </row>
        <row r="20">
          <cell r="F20" t="str">
            <v>120-нп</v>
          </cell>
        </row>
        <row r="21">
          <cell r="F21" t="str">
            <v>Официальный интернет-портал правовой информации (www.pravo.gov.ru), 20.12.2021</v>
          </cell>
        </row>
      </sheetData>
      <sheetData sheetId="4" refreshError="1"/>
      <sheetData sheetId="5">
        <row r="21">
          <cell r="J21" t="str">
            <v>Тариф на подключение (технологическое присоединение) к централизованной системе водоотведения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">
          <cell r="AU2" t="str">
            <v>40 мм и менее</v>
          </cell>
        </row>
        <row r="3">
          <cell r="AU3" t="str">
            <v>от 41 мм до 70 мм включительно</v>
          </cell>
        </row>
        <row r="4">
          <cell r="AU4" t="str">
            <v>от 71 мм до 100 мм включительно</v>
          </cell>
        </row>
        <row r="5">
          <cell r="AU5" t="str">
            <v>от 101 мм до 150 мм включительно</v>
          </cell>
        </row>
        <row r="6">
          <cell r="AU6" t="str">
            <v>от 151 мм до 200 мм включительно</v>
          </cell>
        </row>
        <row r="7">
          <cell r="AU7" t="str">
            <v>от 201 мм до 250 мм включительно</v>
          </cell>
        </row>
        <row r="8">
          <cell r="AU8" t="str">
            <v>от 250  мм и более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G1" workbookViewId="0">
      <selection activeCell="H22" sqref="H22"/>
    </sheetView>
  </sheetViews>
  <sheetFormatPr defaultColWidth="10.5703125" defaultRowHeight="14.25"/>
  <cols>
    <col min="1" max="1" width="3.7109375" style="68" hidden="1" customWidth="1"/>
    <col min="2" max="4" width="3.7109375" style="64" hidden="1" customWidth="1"/>
    <col min="5" max="5" width="3.7109375" style="45" customWidth="1"/>
    <col min="6" max="6" width="9.7109375" style="40" customWidth="1"/>
    <col min="7" max="7" width="37.7109375" style="40" customWidth="1"/>
    <col min="8" max="8" width="66.85546875" style="40" customWidth="1"/>
    <col min="9" max="9" width="115.7109375" style="40" customWidth="1"/>
    <col min="10" max="11" width="10.5703125" style="64"/>
    <col min="12" max="12" width="11.140625" style="64" customWidth="1"/>
    <col min="13" max="20" width="10.5703125" style="64"/>
    <col min="21" max="16384" width="10.5703125" style="40"/>
  </cols>
  <sheetData>
    <row r="1" spans="1:20" ht="3" customHeight="1">
      <c r="A1" s="68" t="s">
        <v>0</v>
      </c>
    </row>
    <row r="2" spans="1:20" ht="22.5">
      <c r="F2" s="102" t="s">
        <v>1</v>
      </c>
      <c r="G2" s="103"/>
      <c r="H2" s="104"/>
      <c r="I2" s="99"/>
    </row>
    <row r="3" spans="1:20" ht="3" customHeight="1"/>
    <row r="4" spans="1:20" s="2" customFormat="1" ht="15">
      <c r="A4" s="1"/>
      <c r="B4" s="1"/>
      <c r="C4" s="1"/>
      <c r="D4" s="1"/>
      <c r="F4" s="105" t="s">
        <v>2</v>
      </c>
      <c r="G4" s="105"/>
      <c r="H4" s="105"/>
      <c r="I4" s="106" t="s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2" customFormat="1" ht="11.25" customHeight="1">
      <c r="A5" s="1"/>
      <c r="B5" s="1"/>
      <c r="C5" s="1"/>
      <c r="D5" s="1"/>
      <c r="F5" s="3" t="s">
        <v>4</v>
      </c>
      <c r="G5" s="85" t="s">
        <v>5</v>
      </c>
      <c r="H5" s="77" t="s">
        <v>6</v>
      </c>
      <c r="I5" s="106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2" customFormat="1" ht="12" customHeight="1">
      <c r="A6" s="1"/>
      <c r="B6" s="1"/>
      <c r="C6" s="1"/>
      <c r="D6" s="1"/>
      <c r="F6" s="78" t="s">
        <v>7</v>
      </c>
      <c r="G6" s="79">
        <v>2</v>
      </c>
      <c r="H6" s="80">
        <v>3</v>
      </c>
      <c r="I6" s="4">
        <v>4</v>
      </c>
      <c r="J6" s="1">
        <v>4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2" customFormat="1" ht="18.75">
      <c r="A7" s="1"/>
      <c r="B7" s="1"/>
      <c r="C7" s="1"/>
      <c r="D7" s="1"/>
      <c r="F7" s="83">
        <v>1</v>
      </c>
      <c r="G7" s="88" t="s">
        <v>8</v>
      </c>
      <c r="H7" s="101">
        <v>44551</v>
      </c>
      <c r="I7" s="63" t="s">
        <v>9</v>
      </c>
      <c r="J7" s="5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s="2" customFormat="1" ht="45">
      <c r="A8" s="107">
        <v>1</v>
      </c>
      <c r="B8" s="1"/>
      <c r="C8" s="1"/>
      <c r="D8" s="1"/>
      <c r="F8" s="83" t="s">
        <v>28</v>
      </c>
      <c r="G8" s="88" t="s">
        <v>10</v>
      </c>
      <c r="H8" s="76" t="s">
        <v>11</v>
      </c>
      <c r="I8" s="63" t="s">
        <v>12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2" customFormat="1" ht="22.5">
      <c r="A9" s="107"/>
      <c r="B9" s="1"/>
      <c r="C9" s="1"/>
      <c r="D9" s="1"/>
      <c r="F9" s="83" t="s">
        <v>29</v>
      </c>
      <c r="G9" s="88" t="s">
        <v>13</v>
      </c>
      <c r="H9" s="76" t="s">
        <v>14</v>
      </c>
      <c r="I9" s="63" t="s">
        <v>15</v>
      </c>
      <c r="J9" s="5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2" customFormat="1" ht="22.5">
      <c r="A10" s="107"/>
      <c r="B10" s="1"/>
      <c r="C10" s="1"/>
      <c r="D10" s="1"/>
      <c r="F10" s="83" t="s">
        <v>30</v>
      </c>
      <c r="G10" s="88" t="s">
        <v>16</v>
      </c>
      <c r="H10" s="77" t="s">
        <v>17</v>
      </c>
      <c r="I10" s="63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2" customFormat="1" ht="18.75">
      <c r="A11" s="107"/>
      <c r="B11" s="107">
        <v>1</v>
      </c>
      <c r="C11" s="6"/>
      <c r="D11" s="6"/>
      <c r="F11" s="83" t="s">
        <v>31</v>
      </c>
      <c r="G11" s="81" t="s">
        <v>18</v>
      </c>
      <c r="H11" s="76" t="s">
        <v>19</v>
      </c>
      <c r="I11" s="63" t="s">
        <v>20</v>
      </c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2" customFormat="1" ht="22.5">
      <c r="A12" s="107"/>
      <c r="B12" s="107"/>
      <c r="C12" s="107">
        <v>1</v>
      </c>
      <c r="D12" s="6"/>
      <c r="F12" s="83" t="s">
        <v>26</v>
      </c>
      <c r="G12" s="86" t="s">
        <v>21</v>
      </c>
      <c r="H12" s="76" t="s">
        <v>63</v>
      </c>
      <c r="I12" s="63" t="s">
        <v>22</v>
      </c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2" customFormat="1" ht="56.25">
      <c r="A13" s="107"/>
      <c r="B13" s="107"/>
      <c r="C13" s="107"/>
      <c r="D13" s="6">
        <v>1</v>
      </c>
      <c r="F13" s="83" t="s">
        <v>27</v>
      </c>
      <c r="G13" s="91" t="s">
        <v>23</v>
      </c>
      <c r="H13" s="76" t="s">
        <v>64</v>
      </c>
      <c r="I13" s="87" t="s">
        <v>24</v>
      </c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8" customFormat="1" ht="3" customHeight="1">
      <c r="A14" s="7"/>
      <c r="B14" s="7"/>
      <c r="C14" s="7"/>
      <c r="D14" s="7"/>
      <c r="F14" s="82"/>
      <c r="G14" s="89"/>
      <c r="H14" s="90"/>
      <c r="I14" s="73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8" customFormat="1" ht="15" customHeight="1">
      <c r="A15" s="7"/>
      <c r="B15" s="7"/>
      <c r="C15" s="7"/>
      <c r="D15" s="7"/>
      <c r="F15" s="82"/>
      <c r="G15" s="108" t="s">
        <v>25</v>
      </c>
      <c r="H15" s="108"/>
      <c r="I15" s="7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7" spans="1:20" ht="11.25">
      <c r="A17" s="40"/>
      <c r="B17" s="40"/>
      <c r="C17" s="40"/>
      <c r="D17" s="40"/>
      <c r="E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11.25">
      <c r="A18" s="40"/>
      <c r="B18" s="40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11.25">
      <c r="A19" s="40"/>
      <c r="B19" s="40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11.25">
      <c r="A20" s="40"/>
      <c r="B20" s="40"/>
      <c r="C20" s="40"/>
      <c r="D20" s="40"/>
      <c r="E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ht="11.25">
      <c r="A21" s="40"/>
      <c r="B21" s="40"/>
      <c r="C21" s="40"/>
      <c r="D21" s="40"/>
      <c r="E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abSelected="1" topLeftCell="K4" workbookViewId="0">
      <selection activeCell="AC22" sqref="AC22"/>
    </sheetView>
  </sheetViews>
  <sheetFormatPr defaultColWidth="10.5703125" defaultRowHeight="14.25"/>
  <cols>
    <col min="1" max="6" width="10.5703125" style="40" hidden="1" customWidth="1"/>
    <col min="7" max="7" width="9.140625" style="46" hidden="1" customWidth="1"/>
    <col min="8" max="8" width="2" style="46" hidden="1" customWidth="1"/>
    <col min="9" max="9" width="3.7109375" style="46" hidden="1" customWidth="1"/>
    <col min="10" max="10" width="3.7109375" style="45" hidden="1" customWidth="1"/>
    <col min="11" max="11" width="3.7109375" style="45" customWidth="1"/>
    <col min="12" max="12" width="12.7109375" style="40" customWidth="1"/>
    <col min="13" max="13" width="47.42578125" style="40" customWidth="1"/>
    <col min="14" max="14" width="3.7109375" style="40" customWidth="1"/>
    <col min="15" max="15" width="4.140625" style="40" customWidth="1"/>
    <col min="16" max="16" width="18.140625" style="40" customWidth="1"/>
    <col min="17" max="19" width="3.7109375" style="40" customWidth="1"/>
    <col min="20" max="20" width="12.85546875" style="40" customWidth="1"/>
    <col min="21" max="23" width="3.7109375" style="40" customWidth="1"/>
    <col min="24" max="24" width="12.85546875" style="40" customWidth="1"/>
    <col min="25" max="27" width="3.7109375" style="40" customWidth="1"/>
    <col min="28" max="28" width="12.85546875" style="40" customWidth="1"/>
    <col min="29" max="32" width="21.42578125" style="40" customWidth="1"/>
    <col min="33" max="33" width="11.7109375" style="40" customWidth="1"/>
    <col min="34" max="34" width="3.7109375" style="40" customWidth="1"/>
    <col min="35" max="35" width="11.7109375" style="40" customWidth="1"/>
    <col min="36" max="36" width="8.5703125" style="40" hidden="1" customWidth="1"/>
    <col min="37" max="37" width="4.5703125" style="40" customWidth="1"/>
    <col min="38" max="38" width="115.7109375" style="40" customWidth="1"/>
    <col min="39" max="40" width="10.5703125" style="64"/>
    <col min="41" max="41" width="13.42578125" style="64" customWidth="1"/>
    <col min="42" max="49" width="10.5703125" style="64"/>
    <col min="50" max="16384" width="10.5703125" style="40"/>
  </cols>
  <sheetData>
    <row r="1" spans="7:49" hidden="1"/>
    <row r="2" spans="7:49" hidden="1"/>
    <row r="3" spans="7:49" hidden="1"/>
    <row r="4" spans="7:49" ht="3" customHeight="1">
      <c r="J4" s="44"/>
      <c r="K4" s="44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8"/>
      <c r="AD4" s="48"/>
      <c r="AE4" s="48"/>
      <c r="AF4" s="48"/>
      <c r="AG4" s="48"/>
      <c r="AH4" s="48"/>
      <c r="AI4" s="48"/>
      <c r="AJ4" s="41"/>
    </row>
    <row r="5" spans="7:49" ht="22.5" customHeight="1">
      <c r="J5" s="44"/>
      <c r="K5" s="44"/>
      <c r="L5" s="123" t="s">
        <v>65</v>
      </c>
      <c r="M5" s="123"/>
      <c r="N5" s="123"/>
      <c r="O5" s="123"/>
      <c r="P5" s="123"/>
      <c r="Q5" s="123"/>
      <c r="R5" s="123"/>
      <c r="S5" s="123"/>
      <c r="T5" s="123"/>
      <c r="U5" s="123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62"/>
      <c r="AK5" s="48"/>
    </row>
    <row r="6" spans="7:49" ht="3" customHeight="1">
      <c r="J6" s="44"/>
      <c r="K6" s="44"/>
      <c r="L6" s="41"/>
      <c r="M6" s="41"/>
      <c r="N6" s="41"/>
      <c r="O6" s="41"/>
      <c r="P6" s="41"/>
      <c r="Q6" s="41"/>
      <c r="R6" s="43"/>
      <c r="S6" s="43"/>
      <c r="T6" s="43"/>
      <c r="U6" s="43"/>
      <c r="V6" s="43"/>
      <c r="W6" s="43"/>
      <c r="X6" s="41"/>
    </row>
    <row r="7" spans="7:49" s="8" customFormat="1" ht="30" customHeight="1">
      <c r="G7" s="37"/>
      <c r="H7" s="37"/>
      <c r="L7" s="82"/>
      <c r="M7" s="3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45" t="str">
        <f>IF(NameOrPr_ch="",IF(NameOrPr="","",NameOrPr),NameOrPr_ch)</f>
        <v>Региональная служба по тарифам Ханты-Мансийского автономного округа-Югры</v>
      </c>
      <c r="O7" s="145"/>
      <c r="P7" s="145"/>
      <c r="Q7" s="145"/>
      <c r="R7" s="145"/>
      <c r="S7" s="145"/>
      <c r="T7" s="145"/>
      <c r="U7" s="100"/>
      <c r="V7" s="73"/>
      <c r="W7" s="73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7:49" s="8" customFormat="1" ht="18.75" customHeight="1">
      <c r="G8" s="37"/>
      <c r="H8" s="37"/>
      <c r="L8" s="82"/>
      <c r="M8" s="3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45" t="str">
        <f>IF(datePr_ch="",IF(datePr="","",datePr),datePr_ch)</f>
        <v>09.12.2021</v>
      </c>
      <c r="O8" s="145"/>
      <c r="P8" s="145"/>
      <c r="Q8" s="145"/>
      <c r="R8" s="145"/>
      <c r="S8" s="145"/>
      <c r="T8" s="145"/>
      <c r="U8" s="100"/>
      <c r="V8" s="73"/>
      <c r="W8" s="73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7:49" s="8" customFormat="1" ht="18.75" customHeight="1">
      <c r="G9" s="37"/>
      <c r="H9" s="37"/>
      <c r="L9" s="82"/>
      <c r="M9" s="3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45" t="str">
        <f>IF(numberPr_ch="",IF(numberPr="","",numberPr),numberPr_ch)</f>
        <v>120-нп</v>
      </c>
      <c r="O9" s="145"/>
      <c r="P9" s="145"/>
      <c r="Q9" s="145"/>
      <c r="R9" s="145"/>
      <c r="S9" s="145"/>
      <c r="T9" s="145"/>
      <c r="U9" s="100"/>
      <c r="V9" s="73"/>
      <c r="W9" s="73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7:49" s="8" customFormat="1" ht="30" customHeight="1">
      <c r="G10" s="37"/>
      <c r="H10" s="37"/>
      <c r="L10" s="82"/>
      <c r="M10" s="36" t="s">
        <v>32</v>
      </c>
      <c r="N10" s="145" t="str">
        <f>IF(IstPub_ch="",IF(IstPub="","",IstPub),IstPub_ch)</f>
        <v>Официальный интернет-портал правовой информации (www.pravo.gov.ru), 20.12.2021</v>
      </c>
      <c r="O10" s="145"/>
      <c r="P10" s="145"/>
      <c r="Q10" s="145"/>
      <c r="R10" s="145"/>
      <c r="S10" s="145"/>
      <c r="T10" s="145"/>
      <c r="U10" s="100"/>
      <c r="V10" s="73"/>
      <c r="W10" s="73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7:49" s="2" customFormat="1" ht="11.25" hidden="1" customHeight="1">
      <c r="G11" s="35"/>
      <c r="H11" s="35"/>
      <c r="L11" s="147"/>
      <c r="M11" s="147"/>
      <c r="N11" s="57"/>
      <c r="O11" s="57"/>
      <c r="P11" s="57"/>
      <c r="Q11" s="57"/>
      <c r="R11" s="146"/>
      <c r="S11" s="146"/>
      <c r="T11" s="146"/>
      <c r="U11" s="146"/>
      <c r="V11" s="146"/>
      <c r="W11" s="146"/>
      <c r="X11" s="50"/>
      <c r="AC11" s="1" t="s">
        <v>33</v>
      </c>
      <c r="AD11" s="1" t="s">
        <v>34</v>
      </c>
      <c r="AE11" s="1" t="s">
        <v>33</v>
      </c>
      <c r="AF11" s="1" t="s">
        <v>34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7:49" s="2" customFormat="1" ht="11.25" hidden="1" customHeight="1">
      <c r="G12" s="35"/>
      <c r="H12" s="35"/>
      <c r="L12" s="147"/>
      <c r="M12" s="147"/>
      <c r="N12" s="57"/>
      <c r="O12" s="57"/>
      <c r="P12" s="57"/>
      <c r="Q12" s="57"/>
      <c r="R12" s="146"/>
      <c r="S12" s="146"/>
      <c r="T12" s="146"/>
      <c r="U12" s="146"/>
      <c r="V12" s="146"/>
      <c r="W12" s="146"/>
      <c r="X12" s="50"/>
      <c r="AJ12" s="66" t="s">
        <v>35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7:49">
      <c r="J13" s="44"/>
      <c r="K13" s="44"/>
      <c r="L13" s="41"/>
      <c r="M13" s="41"/>
      <c r="N13" s="41"/>
      <c r="O13" s="41"/>
      <c r="P13" s="41"/>
      <c r="Q13" s="41"/>
      <c r="R13" s="144"/>
      <c r="S13" s="144"/>
      <c r="T13" s="144"/>
      <c r="U13" s="144"/>
      <c r="V13" s="144"/>
      <c r="W13" s="144"/>
      <c r="X13" s="75"/>
      <c r="AC13" s="144"/>
      <c r="AD13" s="144"/>
      <c r="AE13" s="144"/>
      <c r="AF13" s="144"/>
      <c r="AG13" s="144"/>
      <c r="AH13" s="144"/>
      <c r="AI13" s="144"/>
      <c r="AJ13" s="144"/>
    </row>
    <row r="14" spans="7:49" ht="14.25" customHeight="1">
      <c r="J14" s="44"/>
      <c r="K14" s="44"/>
      <c r="L14" s="129" t="s">
        <v>2</v>
      </c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05" t="s">
        <v>3</v>
      </c>
    </row>
    <row r="15" spans="7:49" ht="14.25" customHeight="1">
      <c r="J15" s="44"/>
      <c r="K15" s="44"/>
      <c r="L15" s="129" t="s">
        <v>4</v>
      </c>
      <c r="M15" s="129" t="s">
        <v>36</v>
      </c>
      <c r="N15" s="148" t="s">
        <v>37</v>
      </c>
      <c r="O15" s="149"/>
      <c r="P15" s="150"/>
      <c r="Q15" s="126" t="s">
        <v>38</v>
      </c>
      <c r="R15" s="126"/>
      <c r="S15" s="126"/>
      <c r="T15" s="126"/>
      <c r="U15" s="126" t="s">
        <v>39</v>
      </c>
      <c r="V15" s="126"/>
      <c r="W15" s="126"/>
      <c r="X15" s="126"/>
      <c r="Y15" s="126" t="s">
        <v>40</v>
      </c>
      <c r="Z15" s="126"/>
      <c r="AA15" s="126"/>
      <c r="AB15" s="126"/>
      <c r="AC15" s="126" t="s">
        <v>41</v>
      </c>
      <c r="AD15" s="126"/>
      <c r="AE15" s="126"/>
      <c r="AF15" s="126"/>
      <c r="AG15" s="126"/>
      <c r="AH15" s="126"/>
      <c r="AI15" s="126"/>
      <c r="AJ15" s="129" t="s">
        <v>42</v>
      </c>
      <c r="AK15" s="125" t="s">
        <v>43</v>
      </c>
      <c r="AL15" s="105"/>
    </row>
    <row r="16" spans="7:49" ht="27.95" customHeight="1">
      <c r="J16" s="44"/>
      <c r="K16" s="44"/>
      <c r="L16" s="129"/>
      <c r="M16" s="129"/>
      <c r="N16" s="151"/>
      <c r="O16" s="152"/>
      <c r="P16" s="153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 t="s">
        <v>44</v>
      </c>
      <c r="AD16" s="126"/>
      <c r="AE16" s="105" t="s">
        <v>45</v>
      </c>
      <c r="AF16" s="105"/>
      <c r="AG16" s="132" t="s">
        <v>46</v>
      </c>
      <c r="AH16" s="132"/>
      <c r="AI16" s="132"/>
      <c r="AJ16" s="129"/>
      <c r="AK16" s="125"/>
      <c r="AL16" s="105"/>
    </row>
    <row r="17" spans="1:53" ht="14.25" customHeight="1">
      <c r="J17" s="44"/>
      <c r="K17" s="44"/>
      <c r="L17" s="129"/>
      <c r="M17" s="129"/>
      <c r="N17" s="154"/>
      <c r="O17" s="155"/>
      <c r="P17" s="15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38" t="s">
        <v>47</v>
      </c>
      <c r="AD17" s="38" t="s">
        <v>48</v>
      </c>
      <c r="AE17" s="38" t="s">
        <v>47</v>
      </c>
      <c r="AF17" s="38" t="s">
        <v>48</v>
      </c>
      <c r="AG17" s="39" t="s">
        <v>49</v>
      </c>
      <c r="AH17" s="135" t="s">
        <v>50</v>
      </c>
      <c r="AI17" s="135"/>
      <c r="AJ17" s="129"/>
      <c r="AK17" s="125"/>
      <c r="AL17" s="105"/>
    </row>
    <row r="18" spans="1:53" ht="12" customHeight="1">
      <c r="J18" s="44"/>
      <c r="K18" s="59">
        <v>1</v>
      </c>
      <c r="L18" s="93" t="s">
        <v>7</v>
      </c>
      <c r="M18" s="93" t="s">
        <v>51</v>
      </c>
      <c r="N18" s="113">
        <f ca="1">OFFSET(N18,0,-1)+1</f>
        <v>3</v>
      </c>
      <c r="O18" s="113"/>
      <c r="P18" s="113"/>
      <c r="Q18" s="113">
        <f ca="1">OFFSET(Q18,0,-3)+1</f>
        <v>4</v>
      </c>
      <c r="R18" s="113"/>
      <c r="S18" s="113"/>
      <c r="T18" s="113"/>
      <c r="U18" s="113">
        <f ca="1">OFFSET(U18,0,-4)+1</f>
        <v>5</v>
      </c>
      <c r="V18" s="113"/>
      <c r="W18" s="113"/>
      <c r="X18" s="113"/>
      <c r="Y18" s="95"/>
      <c r="Z18" s="95"/>
      <c r="AA18" s="95">
        <f ca="1">OFFSET(U18,0,0)+1</f>
        <v>6</v>
      </c>
      <c r="AB18" s="96">
        <f ca="1">AA18</f>
        <v>6</v>
      </c>
      <c r="AC18" s="94">
        <f t="shared" ref="AC18:AJ18" ca="1" si="0">OFFSET(AC18,0,-1)+1</f>
        <v>7</v>
      </c>
      <c r="AD18" s="94">
        <f t="shared" ca="1" si="0"/>
        <v>8</v>
      </c>
      <c r="AE18" s="94">
        <f t="shared" ca="1" si="0"/>
        <v>9</v>
      </c>
      <c r="AF18" s="94">
        <f t="shared" ca="1" si="0"/>
        <v>10</v>
      </c>
      <c r="AG18" s="94">
        <f t="shared" ca="1" si="0"/>
        <v>11</v>
      </c>
      <c r="AH18" s="94">
        <f t="shared" ca="1" si="0"/>
        <v>12</v>
      </c>
      <c r="AI18" s="94">
        <f t="shared" ca="1" si="0"/>
        <v>13</v>
      </c>
      <c r="AJ18" s="94">
        <f t="shared" ca="1" si="0"/>
        <v>14</v>
      </c>
      <c r="AK18" s="97"/>
      <c r="AL18" s="94">
        <v>15</v>
      </c>
    </row>
    <row r="19" spans="1:53" ht="22.5" customHeight="1">
      <c r="A19" s="109">
        <v>1</v>
      </c>
      <c r="B19" s="64"/>
      <c r="C19" s="64"/>
      <c r="D19" s="64"/>
      <c r="E19" s="64"/>
      <c r="F19" s="68"/>
      <c r="G19" s="68"/>
      <c r="H19" s="68"/>
      <c r="J19" s="44"/>
      <c r="K19" s="44"/>
      <c r="L19" s="72" t="e">
        <f ca="1">mergeValue(A19)</f>
        <v>#NAME?</v>
      </c>
      <c r="M19" s="56" t="s">
        <v>52</v>
      </c>
      <c r="N19" s="133" t="str">
        <f>IF('[1]Перечень тарифов'!J21="","","" &amp; '[1]Перечень тарифов'!J21 &amp; "")</f>
        <v>Тариф на подключение (технологическое присоединение) к централизованной системе водоотведения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98" t="s">
        <v>53</v>
      </c>
    </row>
    <row r="20" spans="1:53" ht="14.25" hidden="1" customHeight="1">
      <c r="A20" s="109"/>
      <c r="B20" s="109">
        <v>1</v>
      </c>
      <c r="C20" s="64"/>
      <c r="D20" s="64"/>
      <c r="E20" s="64"/>
      <c r="F20" s="34"/>
      <c r="G20" s="74"/>
      <c r="H20" s="74"/>
      <c r="I20" s="47"/>
      <c r="J20" s="42"/>
      <c r="K20" s="40"/>
      <c r="L20" s="72" t="e">
        <f ca="1">mergeValue(A20) &amp;"."&amp; mergeValue(B20)</f>
        <v>#NAME?</v>
      </c>
      <c r="M20" s="51"/>
      <c r="N20" s="119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87"/>
    </row>
    <row r="21" spans="1:53" ht="14.25" hidden="1" customHeight="1">
      <c r="A21" s="109"/>
      <c r="B21" s="109"/>
      <c r="C21" s="109">
        <v>1</v>
      </c>
      <c r="D21" s="64"/>
      <c r="E21" s="64"/>
      <c r="F21" s="34"/>
      <c r="G21" s="74"/>
      <c r="H21" s="74"/>
      <c r="I21" s="47"/>
      <c r="J21" s="42"/>
      <c r="K21" s="40"/>
      <c r="L21" s="72" t="e">
        <f ca="1">mergeValue(A21) &amp;"."&amp; mergeValue(B21)&amp;"."&amp; mergeValue(C21)</f>
        <v>#NAME?</v>
      </c>
      <c r="M21" s="52"/>
      <c r="N21" s="119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87"/>
    </row>
    <row r="22" spans="1:53" ht="102" customHeight="1">
      <c r="A22" s="109"/>
      <c r="B22" s="109"/>
      <c r="C22" s="109"/>
      <c r="D22" s="109">
        <v>1</v>
      </c>
      <c r="E22" s="64"/>
      <c r="F22" s="34"/>
      <c r="G22" s="74"/>
      <c r="H22" s="74"/>
      <c r="I22" s="111"/>
      <c r="J22" s="112"/>
      <c r="K22" s="110"/>
      <c r="L22" s="136" t="e">
        <f ca="1">mergeValue(A22) &amp;"."&amp; mergeValue(B22)&amp;"."&amp; mergeValue(C22)&amp;"."&amp; mergeValue(D22)</f>
        <v>#NAME?</v>
      </c>
      <c r="M22" s="142" t="s">
        <v>66</v>
      </c>
      <c r="N22" s="115"/>
      <c r="O22" s="122" t="s">
        <v>7</v>
      </c>
      <c r="P22" s="114">
        <v>0</v>
      </c>
      <c r="Q22" s="128" t="s">
        <v>55</v>
      </c>
      <c r="R22" s="121"/>
      <c r="S22" s="127">
        <v>1</v>
      </c>
      <c r="T22" s="116" t="s">
        <v>67</v>
      </c>
      <c r="U22" s="128" t="s">
        <v>54</v>
      </c>
      <c r="V22" s="121"/>
      <c r="W22" s="127" t="s">
        <v>7</v>
      </c>
      <c r="X22" s="130"/>
      <c r="Y22" s="128" t="s">
        <v>55</v>
      </c>
      <c r="Z22" s="54"/>
      <c r="AA22" s="49">
        <v>1</v>
      </c>
      <c r="AB22" s="71" t="s">
        <v>68</v>
      </c>
      <c r="AC22" s="33">
        <v>0.312</v>
      </c>
      <c r="AD22" s="33">
        <v>0.26</v>
      </c>
      <c r="AE22" s="32">
        <v>11788.08</v>
      </c>
      <c r="AF22" s="33">
        <v>9823.4</v>
      </c>
      <c r="AG22" s="92" t="s">
        <v>69</v>
      </c>
      <c r="AH22" s="65" t="s">
        <v>55</v>
      </c>
      <c r="AI22" s="92" t="s">
        <v>70</v>
      </c>
      <c r="AJ22" s="65" t="s">
        <v>54</v>
      </c>
      <c r="AK22" s="61"/>
      <c r="AL22" s="124" t="s">
        <v>56</v>
      </c>
      <c r="AM22" s="64" t="e">
        <f ca="1">strCheckDateOnDP(AC22:AK22,List06_10_DP)</f>
        <v>#NAME?</v>
      </c>
      <c r="AN22" s="67" t="str">
        <f>IF(AND(COUNTIF(AO18:AO29,AO22)&gt;1,AO22&lt;&gt;""),"ErrUnique:HasDoubleConn","")</f>
        <v/>
      </c>
      <c r="AO22" s="67"/>
      <c r="AP22" s="67"/>
      <c r="AQ22" s="67"/>
      <c r="AR22" s="67"/>
      <c r="AS22" s="67"/>
    </row>
    <row r="23" spans="1:53" ht="20.100000000000001" customHeight="1">
      <c r="A23" s="109"/>
      <c r="B23" s="109"/>
      <c r="C23" s="109"/>
      <c r="D23" s="109"/>
      <c r="E23" s="64"/>
      <c r="F23" s="34"/>
      <c r="G23" s="74"/>
      <c r="H23" s="74"/>
      <c r="I23" s="111"/>
      <c r="J23" s="112"/>
      <c r="K23" s="110"/>
      <c r="L23" s="137"/>
      <c r="M23" s="143"/>
      <c r="N23" s="115"/>
      <c r="O23" s="122"/>
      <c r="P23" s="114"/>
      <c r="Q23" s="128"/>
      <c r="R23" s="121"/>
      <c r="S23" s="127"/>
      <c r="T23" s="117"/>
      <c r="U23" s="128"/>
      <c r="V23" s="121"/>
      <c r="W23" s="127"/>
      <c r="X23" s="131"/>
      <c r="Y23" s="128"/>
      <c r="Z23" s="31"/>
      <c r="AA23" s="30"/>
      <c r="AB23" s="30" t="s">
        <v>60</v>
      </c>
      <c r="AC23" s="29"/>
      <c r="AD23" s="29"/>
      <c r="AE23" s="29"/>
      <c r="AF23" s="28" t="str">
        <f>AG22 &amp; "-" &amp; AI22</f>
        <v>01.01.2022-31.12.2022</v>
      </c>
      <c r="AG23" s="28"/>
      <c r="AH23" s="28"/>
      <c r="AI23" s="28"/>
      <c r="AJ23" s="28" t="s">
        <v>54</v>
      </c>
      <c r="AK23" s="27"/>
      <c r="AL23" s="124"/>
      <c r="AN23" s="67"/>
      <c r="AO23" s="67"/>
      <c r="AP23" s="67"/>
      <c r="AQ23" s="67"/>
      <c r="AR23" s="67"/>
      <c r="AS23" s="67"/>
    </row>
    <row r="24" spans="1:53" ht="20.100000000000001" customHeight="1">
      <c r="A24" s="109"/>
      <c r="B24" s="109"/>
      <c r="C24" s="109"/>
      <c r="D24" s="109"/>
      <c r="E24" s="64"/>
      <c r="F24" s="34"/>
      <c r="G24" s="74"/>
      <c r="H24" s="74"/>
      <c r="I24" s="111"/>
      <c r="J24" s="112"/>
      <c r="K24" s="110"/>
      <c r="L24" s="137"/>
      <c r="M24" s="143"/>
      <c r="N24" s="115"/>
      <c r="O24" s="122"/>
      <c r="P24" s="114"/>
      <c r="Q24" s="128"/>
      <c r="R24" s="121"/>
      <c r="S24" s="127"/>
      <c r="T24" s="118"/>
      <c r="U24" s="128"/>
      <c r="V24" s="26"/>
      <c r="W24" s="25"/>
      <c r="X24" s="30"/>
      <c r="Y24" s="60"/>
      <c r="Z24" s="60"/>
      <c r="AA24" s="60"/>
      <c r="AB24" s="60"/>
      <c r="AC24" s="29"/>
      <c r="AD24" s="29"/>
      <c r="AE24" s="29"/>
      <c r="AF24" s="29"/>
      <c r="AG24" s="24"/>
      <c r="AH24" s="55"/>
      <c r="AI24" s="55"/>
      <c r="AJ24" s="24"/>
      <c r="AK24" s="53"/>
      <c r="AL24" s="124"/>
      <c r="AN24" s="67"/>
      <c r="AO24" s="67"/>
      <c r="AP24" s="67"/>
      <c r="AQ24" s="67"/>
      <c r="AR24" s="67"/>
      <c r="AS24" s="67"/>
    </row>
    <row r="25" spans="1:53" ht="68.25" customHeight="1">
      <c r="A25" s="109"/>
      <c r="B25" s="109"/>
      <c r="C25" s="109"/>
      <c r="D25" s="109"/>
      <c r="E25" s="64"/>
      <c r="F25" s="34"/>
      <c r="G25" s="74"/>
      <c r="H25" s="74"/>
      <c r="I25" s="111"/>
      <c r="J25" s="112"/>
      <c r="K25" s="110"/>
      <c r="L25" s="137"/>
      <c r="M25" s="143"/>
      <c r="N25" s="115"/>
      <c r="O25" s="122"/>
      <c r="P25" s="114"/>
      <c r="Q25" s="128"/>
      <c r="R25" s="138" t="s">
        <v>61</v>
      </c>
      <c r="S25" s="127" t="s">
        <v>51</v>
      </c>
      <c r="T25" s="116" t="s">
        <v>59</v>
      </c>
      <c r="U25" s="128" t="s">
        <v>54</v>
      </c>
      <c r="V25" s="121"/>
      <c r="W25" s="127" t="s">
        <v>7</v>
      </c>
      <c r="X25" s="141"/>
      <c r="Y25" s="128" t="s">
        <v>55</v>
      </c>
      <c r="Z25" s="54"/>
      <c r="AA25" s="49">
        <v>1</v>
      </c>
      <c r="AB25" s="71" t="s">
        <v>68</v>
      </c>
      <c r="AC25" s="33">
        <v>0.312</v>
      </c>
      <c r="AD25" s="33">
        <v>0.26</v>
      </c>
      <c r="AE25" s="32">
        <v>10308.66</v>
      </c>
      <c r="AF25" s="33">
        <v>8590.5499999999993</v>
      </c>
      <c r="AG25" s="92" t="s">
        <v>69</v>
      </c>
      <c r="AH25" s="65" t="s">
        <v>55</v>
      </c>
      <c r="AI25" s="92" t="s">
        <v>70</v>
      </c>
      <c r="AJ25" s="65" t="s">
        <v>54</v>
      </c>
      <c r="AK25" s="61"/>
      <c r="AL25" s="124"/>
      <c r="AM25" s="64" t="e">
        <f ca="1">strCheckDateOnDP(AC25:AK25,List06_10_DP)</f>
        <v>#NAME?</v>
      </c>
      <c r="AN25" s="67" t="str">
        <f>IF(AND(COUNTIF(AO21:AO21,AO25)&gt;1,AO25&lt;&gt;""),"ErrUnique:HasDoubleConn","")</f>
        <v/>
      </c>
      <c r="AO25" s="67"/>
      <c r="AP25" s="67"/>
      <c r="AQ25" s="67"/>
      <c r="AR25" s="67"/>
      <c r="AS25" s="67"/>
    </row>
    <row r="26" spans="1:53" ht="20.100000000000001" customHeight="1">
      <c r="A26" s="109"/>
      <c r="B26" s="109"/>
      <c r="C26" s="109"/>
      <c r="D26" s="109"/>
      <c r="E26" s="64"/>
      <c r="F26" s="34"/>
      <c r="G26" s="74"/>
      <c r="H26" s="74"/>
      <c r="I26" s="111"/>
      <c r="J26" s="112"/>
      <c r="K26" s="110"/>
      <c r="L26" s="137"/>
      <c r="M26" s="143"/>
      <c r="N26" s="115"/>
      <c r="O26" s="122"/>
      <c r="P26" s="114"/>
      <c r="Q26" s="128"/>
      <c r="R26" s="139"/>
      <c r="S26" s="127"/>
      <c r="T26" s="117"/>
      <c r="U26" s="128"/>
      <c r="V26" s="121"/>
      <c r="W26" s="127"/>
      <c r="X26" s="141"/>
      <c r="Y26" s="128"/>
      <c r="Z26" s="31"/>
      <c r="AA26" s="30"/>
      <c r="AB26" s="30" t="s">
        <v>60</v>
      </c>
      <c r="AC26" s="29"/>
      <c r="AD26" s="29"/>
      <c r="AE26" s="29"/>
      <c r="AF26" s="28" t="str">
        <f>AG25 &amp; "-" &amp; AI25</f>
        <v>01.01.2022-31.12.2022</v>
      </c>
      <c r="AG26" s="28"/>
      <c r="AH26" s="28"/>
      <c r="AI26" s="28"/>
      <c r="AJ26" s="28" t="s">
        <v>54</v>
      </c>
      <c r="AK26" s="27"/>
      <c r="AL26" s="124"/>
      <c r="AN26" s="67"/>
      <c r="AO26" s="67"/>
      <c r="AP26" s="67"/>
      <c r="AQ26" s="67"/>
      <c r="AR26" s="67"/>
      <c r="AS26" s="67"/>
    </row>
    <row r="27" spans="1:53" ht="20.100000000000001" customHeight="1">
      <c r="A27" s="109"/>
      <c r="B27" s="109"/>
      <c r="C27" s="109"/>
      <c r="D27" s="109"/>
      <c r="E27" s="64"/>
      <c r="F27" s="34"/>
      <c r="G27" s="74"/>
      <c r="H27" s="74"/>
      <c r="I27" s="111"/>
      <c r="J27" s="112"/>
      <c r="K27" s="110"/>
      <c r="L27" s="137"/>
      <c r="M27" s="143"/>
      <c r="N27" s="115"/>
      <c r="O27" s="122"/>
      <c r="P27" s="114"/>
      <c r="Q27" s="128"/>
      <c r="R27" s="140"/>
      <c r="S27" s="127"/>
      <c r="T27" s="118"/>
      <c r="U27" s="128"/>
      <c r="V27" s="26"/>
      <c r="W27" s="25"/>
      <c r="X27" s="30"/>
      <c r="Y27" s="60"/>
      <c r="Z27" s="60"/>
      <c r="AA27" s="60"/>
      <c r="AB27" s="60"/>
      <c r="AC27" s="29"/>
      <c r="AD27" s="29"/>
      <c r="AE27" s="29"/>
      <c r="AF27" s="29"/>
      <c r="AG27" s="24"/>
      <c r="AH27" s="55"/>
      <c r="AI27" s="55"/>
      <c r="AJ27" s="24"/>
      <c r="AK27" s="53"/>
      <c r="AL27" s="124"/>
      <c r="AN27" s="67"/>
      <c r="AO27" s="67"/>
      <c r="AP27" s="67"/>
      <c r="AQ27" s="67"/>
      <c r="AR27" s="67"/>
      <c r="AS27" s="67"/>
    </row>
    <row r="28" spans="1:53" ht="20.100000000000001" customHeight="1">
      <c r="A28" s="109"/>
      <c r="B28" s="109"/>
      <c r="C28" s="109"/>
      <c r="D28" s="109"/>
      <c r="E28" s="64"/>
      <c r="F28" s="34"/>
      <c r="G28" s="74"/>
      <c r="H28" s="74"/>
      <c r="I28" s="111"/>
      <c r="J28" s="112"/>
      <c r="K28" s="110"/>
      <c r="L28" s="137"/>
      <c r="M28" s="143"/>
      <c r="N28" s="115"/>
      <c r="O28" s="122"/>
      <c r="P28" s="114"/>
      <c r="Q28" s="128"/>
      <c r="R28" s="23"/>
      <c r="S28" s="22"/>
      <c r="T28" s="21" t="s">
        <v>62</v>
      </c>
      <c r="U28" s="60"/>
      <c r="V28" s="60"/>
      <c r="W28" s="60"/>
      <c r="X28" s="60"/>
      <c r="Y28" s="60"/>
      <c r="Z28" s="60"/>
      <c r="AA28" s="60"/>
      <c r="AB28" s="60"/>
      <c r="AC28" s="29"/>
      <c r="AD28" s="29"/>
      <c r="AE28" s="29"/>
      <c r="AF28" s="29"/>
      <c r="AG28" s="24"/>
      <c r="AH28" s="55"/>
      <c r="AI28" s="55"/>
      <c r="AJ28" s="24"/>
      <c r="AK28" s="53"/>
      <c r="AL28" s="124"/>
      <c r="AN28" s="67"/>
      <c r="AO28" s="67"/>
      <c r="AP28" s="67"/>
      <c r="AQ28" s="67"/>
      <c r="AR28" s="67"/>
      <c r="AS28" s="67"/>
    </row>
    <row r="29" spans="1:53" s="15" customFormat="1" ht="20.100000000000001" customHeight="1">
      <c r="A29" s="109"/>
      <c r="B29" s="109"/>
      <c r="C29" s="109"/>
      <c r="D29" s="109"/>
      <c r="E29" s="20"/>
      <c r="F29" s="20"/>
      <c r="G29" s="20"/>
      <c r="H29" s="20"/>
      <c r="I29" s="111"/>
      <c r="J29" s="112"/>
      <c r="K29" s="110"/>
      <c r="L29" s="137"/>
      <c r="M29" s="143"/>
      <c r="N29" s="19"/>
      <c r="O29" s="18"/>
      <c r="P29" s="30" t="s">
        <v>57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7"/>
      <c r="AL29" s="124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:53" s="15" customFormat="1" ht="15" customHeight="1">
      <c r="A30" s="109"/>
      <c r="B30" s="109"/>
      <c r="C30" s="109"/>
      <c r="D30" s="20"/>
      <c r="E30" s="20"/>
      <c r="F30" s="34"/>
      <c r="G30" s="20"/>
      <c r="H30" s="20"/>
      <c r="I30" s="14"/>
      <c r="J30" s="13"/>
      <c r="K30" s="14"/>
      <c r="L30" s="70"/>
      <c r="M30" s="12" t="s">
        <v>58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53"/>
      <c r="AL30" s="124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53" ht="3" customHeight="1">
      <c r="AM31" s="40"/>
      <c r="AX31" s="64"/>
    </row>
    <row r="32" spans="1:53" ht="14.25" customHeight="1">
      <c r="L32" s="58"/>
      <c r="M32" s="11" t="s">
        <v>71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10"/>
      <c r="AZ32" s="10"/>
      <c r="BA32" s="10"/>
    </row>
    <row r="33" spans="7:52" ht="14.25" customHeight="1">
      <c r="G33" s="40"/>
      <c r="H33" s="40"/>
      <c r="I33" s="40"/>
      <c r="J33" s="40"/>
      <c r="K33" s="40"/>
      <c r="L33" s="58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9"/>
      <c r="AY33" s="9"/>
      <c r="AZ33" s="9"/>
    </row>
  </sheetData>
  <mergeCells count="62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L22:L29"/>
    <mergeCell ref="R22:R24"/>
    <mergeCell ref="U22:U24"/>
    <mergeCell ref="N20:AK20"/>
    <mergeCell ref="Y22:Y23"/>
    <mergeCell ref="R25:R27"/>
    <mergeCell ref="S25:S27"/>
    <mergeCell ref="T25:T27"/>
    <mergeCell ref="U25:U27"/>
    <mergeCell ref="V25:V26"/>
    <mergeCell ref="W25:W26"/>
    <mergeCell ref="X25:X26"/>
    <mergeCell ref="Y25:Y26"/>
    <mergeCell ref="M22:M29"/>
    <mergeCell ref="L5:U5"/>
    <mergeCell ref="AL14:AL17"/>
    <mergeCell ref="AL22:AL30"/>
    <mergeCell ref="AK15:AK17"/>
    <mergeCell ref="Q15:T17"/>
    <mergeCell ref="U15:X17"/>
    <mergeCell ref="S22:S24"/>
    <mergeCell ref="W22:W23"/>
    <mergeCell ref="Q22:Q28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P22:P28"/>
    <mergeCell ref="N22:N28"/>
    <mergeCell ref="T22:T24"/>
    <mergeCell ref="N21:AK21"/>
    <mergeCell ref="V22:V23"/>
    <mergeCell ref="O22:O28"/>
    <mergeCell ref="A19:A30"/>
    <mergeCell ref="B20:B30"/>
    <mergeCell ref="C21:C30"/>
    <mergeCell ref="D22:D29"/>
    <mergeCell ref="K22:K29"/>
    <mergeCell ref="I22:I29"/>
    <mergeCell ref="J22:J29"/>
  </mergeCells>
  <dataValidations count="6">
    <dataValidation type="list" allowBlank="1" showInputMessage="1" showErrorMessage="1" errorTitle="Ошибка" error="Выберите значение из списка" sqref="T22 T25">
      <formula1>kind_of_diameters2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 AG25 AI25"/>
    <dataValidation type="decimal" allowBlank="1" showErrorMessage="1" errorTitle="Ошибка" error="Допускается ввод только действительных чисел!" sqref="AC22:AF22 P22 AC25:AF25 P25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Y22 Q22 U22 AH22 AJ22 Y25 Q25 U25 AH25 AJ25"/>
    <dataValidation allowBlank="1" promptTitle="checkPeriodRange" sqref="AF23:AK23 AF26:AK26"/>
    <dataValidation type="textLength" operator="lessThanOrEqual" allowBlank="1" showInputMessage="1" showErrorMessage="1" errorTitle="Ошибка" error="Допускается ввод не более 900 символов!" sqref="M22 U7:W10 M25 AB22 AB25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1.0.1.</vt:lpstr>
      <vt:lpstr>3.4.</vt:lpstr>
      <vt:lpstr>Лист3</vt:lpstr>
      <vt:lpstr>List06_10_DP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2021-03-29T08:24:35Z</dcterms:created>
  <dcterms:modified xsi:type="dcterms:W3CDTF">2021-12-23T07:37:43Z</dcterms:modified>
</cp:coreProperties>
</file>